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EA!$A$2:$E$207</definedName>
  </definedNames>
  <calcPr calcId="171027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48" i="1"/>
  <c r="D43" i="1"/>
  <c r="D33" i="1"/>
  <c r="D28" i="1"/>
  <c r="D22" i="1"/>
  <c r="D20" i="1"/>
  <c r="D14" i="1"/>
  <c r="D5" i="1"/>
  <c r="D51" i="1" l="1"/>
  <c r="D172" i="1"/>
  <c r="D114" i="1"/>
  <c r="D86" i="1"/>
  <c r="D63" i="1"/>
  <c r="D4" i="1"/>
  <c r="D85" i="1" l="1"/>
  <c r="D3" i="1"/>
  <c r="D207" i="1" l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<sst xmlns="http://schemas.openxmlformats.org/spreadsheetml/2006/main" count="220" uniqueCount="206">
  <si>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</si>
  <si>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</si>
  <si>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</si>
  <si>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</si>
  <si>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</si>
  <si>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</si>
  <si>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</si>
  <si>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</si>
  <si>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</si>
  <si>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</si>
  <si>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</si>
  <si>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</si>
  <si>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</si>
  <si>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</si>
  <si>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</si>
  <si>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</si>
  <si>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</si>
  <si>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</si>
  <si>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</si>
  <si>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</si>
  <si>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</si>
  <si>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</si>
  <si>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</si>
  <si>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</si>
  <si>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</si>
  <si>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</si>
  <si>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</si>
  <si>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</si>
  <si>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</si>
  <si>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</si>
  <si>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</si>
  <si>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</si>
  <si>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</si>
  <si>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</si>
  <si>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</si>
  <si>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</si>
  <si>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</si>
  <si>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</si>
  <si>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</si>
  <si>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</si>
  <si>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</si>
  <si>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</si>
  <si>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</si>
  <si>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</si>
  <si>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</si>
  <si>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</si>
  <si>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</si>
  <si>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</si>
  <si>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</si>
  <si>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</si>
  <si>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</si>
  <si>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</si>
  <si>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</si>
  <si>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</si>
  <si>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</si>
  <si>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</si>
  <si>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</si>
  <si>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</si>
  <si>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</si>
  <si>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</si>
  <si>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</si>
  <si>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</si>
  <si>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</si>
  <si>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</si>
  <si>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</si>
  <si>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</si>
  <si>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</si>
  <si>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</si>
  <si>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</si>
  <si>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</si>
  <si>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</si>
  <si>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</si>
  <si>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</si>
  <si>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</si>
  <si>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</si>
  <si>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</si>
  <si>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</si>
  <si>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</si>
  <si>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</si>
  <si>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</si>
  <si>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</si>
  <si>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</si>
  <si>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</si>
  <si>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</si>
  <si>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</si>
  <si>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</si>
  <si>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</si>
  <si>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</si>
  <si>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</si>
  <si>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</si>
  <si>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</si>
  <si>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</si>
  <si>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</si>
  <si>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</si>
  <si>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</si>
  <si>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</si>
  <si>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</si>
  <si>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</si>
  <si>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</si>
  <si>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</si>
  <si>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</si>
  <si>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</si>
  <si>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</si>
  <si>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</si>
  <si>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</si>
  <si>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</si>
  <si>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</si>
  <si>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</si>
  <si>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</si>
  <si>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</si>
  <si>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</si>
  <si>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</si>
  <si>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</si>
  <si>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</si>
  <si>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</si>
  <si>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</si>
  <si>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</si>
  <si>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</si>
  <si>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</si>
  <si>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</si>
  <si>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</si>
  <si>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</si>
  <si>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</si>
  <si>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</si>
  <si>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</si>
  <si>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</si>
  <si>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</si>
  <si>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</si>
  <si>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</si>
  <si>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</si>
  <si>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</si>
  <si>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</si>
  <si>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</si>
  <si>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</si>
  <si>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</si>
  <si>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</si>
  <si>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</si>
  <si>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</si>
  <si>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</si>
  <si>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</si>
  <si>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</si>
  <si>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</si>
  <si>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</si>
  <si>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</si>
  <si>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</si>
  <si>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</si>
  <si>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</si>
  <si>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</si>
  <si>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</si>
  <si>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</si>
  <si>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</si>
  <si>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</si>
  <si>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</si>
  <si>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</si>
  <si>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</si>
  <si>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</si>
  <si>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</si>
  <si>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</si>
  <si>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</si>
  <si>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</si>
  <si>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</si>
  <si>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</si>
  <si>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</si>
  <si>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</si>
  <si>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</si>
  <si>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</si>
  <si>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</si>
  <si>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</si>
  <si>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</si>
  <si>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</si>
  <si>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</si>
  <si>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</si>
  <si>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</si>
  <si>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</si>
  <si>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</si>
  <si>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</si>
  <si>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</si>
  <si>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</si>
  <si>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</si>
  <si>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</si>
  <si>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</si>
  <si>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</si>
  <si>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</si>
  <si>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</si>
  <si>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</si>
  <si>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</si>
  <si>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</si>
  <si>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</si>
  <si>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</si>
  <si>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</si>
  <si>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</si>
  <si>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</si>
  <si>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</si>
  <si>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</si>
  <si>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</si>
  <si>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</si>
  <si>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</si>
  <si>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</si>
  <si>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</si>
  <si>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</si>
  <si>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</si>
  <si>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</si>
  <si>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</si>
  <si>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Director General
Arq. Salvador Rodriguez Guevara</t>
  </si>
  <si>
    <t>Jefe de Contabilidad
C.P. Adela Viridiana Mendoza Caballero</t>
  </si>
  <si>
    <t>JUNTA DE AGUA POTABLE  Y ALCANTARILLADO DE COMONFORT, GTO.                                                                                                                                                                                     ESTADO DE ACTIVIDADES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</si>
</sst>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4" fontId="3" fillId="0" borderId="4" xfId="8" applyNumberFormat="1" applyFont="1" applyFill="1" applyBorder="1" applyProtection="1">
      <protection locked="0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2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G12" sqref="G12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4" t="s">
        <v>205</v>
      </c>
      <c r="B1" s="35"/>
      <c r="C1" s="35"/>
      <c r="D1" s="35"/>
      <c r="E1" s="36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v>14441405.689999999</v>
      </c>
      <c r="D3" s="4">
        <f>SUM(D4+D51+D63)</f>
        <v>20469139.489999998</v>
      </c>
      <c r="E3" s="5"/>
    </row>
    <row r="4" spans="1:5" x14ac:dyDescent="0.2">
      <c r="A4" s="2">
        <v>4100</v>
      </c>
      <c r="B4" s="3" t="s">
        <v>4</v>
      </c>
      <c r="C4" s="4">
        <v>14136980.949999999</v>
      </c>
      <c r="D4" s="4">
        <f>SUM(D5+D14+D20+D22+D28+D33+D43+D48)</f>
        <v>20111139.219999999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v>13433833.050000001</v>
      </c>
      <c r="D22" s="9">
        <f>SUM(D23:D27)</f>
        <v>19081838.079999998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13433833.050000001</v>
      </c>
      <c r="D25" s="9">
        <v>19081838.079999998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v>24456.02</v>
      </c>
      <c r="D28" s="9">
        <f>SUM(D29:D32)</f>
        <v>510.26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24456.02</v>
      </c>
      <c r="D29" s="9">
        <v>510.26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0" t="s">
        <v>33</v>
      </c>
      <c r="C33" s="9">
        <v>297003.13</v>
      </c>
      <c r="D33" s="9">
        <f>SUM(D34:D42)</f>
        <v>674448.5</v>
      </c>
      <c r="E33" s="11"/>
    </row>
    <row r="34" spans="1:5" x14ac:dyDescent="0.2">
      <c r="A34" s="7">
        <v>4161</v>
      </c>
      <c r="B34" s="21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1" t="s">
        <v>35</v>
      </c>
      <c r="C35" s="9">
        <v>297003.13</v>
      </c>
      <c r="D35" s="9">
        <v>656272.56999999995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18175.93</v>
      </c>
      <c r="E42" s="11"/>
    </row>
    <row r="43" spans="1:5" x14ac:dyDescent="0.2">
      <c r="A43" s="7">
        <v>4170</v>
      </c>
      <c r="B43" s="20" t="s">
        <v>43</v>
      </c>
      <c r="C43" s="9">
        <v>381688.75</v>
      </c>
      <c r="D43" s="9">
        <f>SUM(D44:D47)</f>
        <v>354342.38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381688.75</v>
      </c>
      <c r="D46" s="9">
        <v>354342.38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244915</v>
      </c>
      <c r="D51" s="4">
        <f>SUM(D52+D56)</f>
        <v>303809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v>0</v>
      </c>
      <c r="D52" s="9">
        <f>SUM(D53:D55)</f>
        <v>0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0" t="s">
        <v>56</v>
      </c>
      <c r="C56" s="9">
        <v>244915</v>
      </c>
      <c r="D56" s="9">
        <f>SUM(D57:D62)</f>
        <v>303809</v>
      </c>
      <c r="E56" s="11"/>
    </row>
    <row r="57" spans="1:5" x14ac:dyDescent="0.2">
      <c r="A57" s="7">
        <v>4221</v>
      </c>
      <c r="B57" s="21" t="s">
        <v>177</v>
      </c>
      <c r="C57" s="9">
        <v>244915</v>
      </c>
      <c r="D57" s="9">
        <v>303809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59509.74</v>
      </c>
      <c r="D63" s="4">
        <f>SUM(D64+D67+D73+D75+D77)</f>
        <v>54191.27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v>59509.74</v>
      </c>
      <c r="D67" s="9">
        <f>SUM(D68:D72)</f>
        <v>54191.27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59509.74</v>
      </c>
      <c r="D72" s="9">
        <v>54191.27</v>
      </c>
      <c r="E72" s="11"/>
    </row>
    <row r="73" spans="1:5" x14ac:dyDescent="0.2">
      <c r="A73" s="7">
        <v>4330</v>
      </c>
      <c r="B73" s="20" t="s">
        <v>72</v>
      </c>
      <c r="C73" s="9"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v>9307738.4800000004</v>
      </c>
      <c r="D85" s="4">
        <f>SUM(D86+D114+D147+D157+D172+D204)</f>
        <v>18916894.969999999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9226740.5600000005</v>
      </c>
      <c r="D86" s="4">
        <f>SUM(D87+D94+D104)</f>
        <v>17915008.23</v>
      </c>
      <c r="E86" s="11"/>
    </row>
    <row r="87" spans="1:5" x14ac:dyDescent="0.2">
      <c r="A87" s="7">
        <v>5110</v>
      </c>
      <c r="B87" s="20" t="s">
        <v>83</v>
      </c>
      <c r="C87" s="9">
        <v>3314214.61</v>
      </c>
      <c r="D87" s="9">
        <f>SUM(D88:D93)</f>
        <v>7216766</v>
      </c>
      <c r="E87" s="11"/>
    </row>
    <row r="88" spans="1:5" x14ac:dyDescent="0.2">
      <c r="A88" s="7">
        <v>5111</v>
      </c>
      <c r="B88" s="21" t="s">
        <v>84</v>
      </c>
      <c r="C88" s="9">
        <v>1164925.74</v>
      </c>
      <c r="D88" s="9">
        <v>2165840.19</v>
      </c>
      <c r="E88" s="11"/>
    </row>
    <row r="89" spans="1:5" x14ac:dyDescent="0.2">
      <c r="A89" s="7">
        <v>5112</v>
      </c>
      <c r="B89" s="21" t="s">
        <v>85</v>
      </c>
      <c r="C89" s="9">
        <v>1359937.86</v>
      </c>
      <c r="D89" s="9">
        <v>2865682.58</v>
      </c>
      <c r="E89" s="11"/>
    </row>
    <row r="90" spans="1:5" x14ac:dyDescent="0.2">
      <c r="A90" s="7">
        <v>5113</v>
      </c>
      <c r="B90" s="21" t="s">
        <v>86</v>
      </c>
      <c r="C90" s="9">
        <v>230265.31</v>
      </c>
      <c r="D90" s="9">
        <v>958520.23</v>
      </c>
      <c r="E90" s="11"/>
    </row>
    <row r="91" spans="1:5" x14ac:dyDescent="0.2">
      <c r="A91" s="7">
        <v>5114</v>
      </c>
      <c r="B91" s="21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1" t="s">
        <v>88</v>
      </c>
      <c r="C92" s="9">
        <v>559085.69999999995</v>
      </c>
      <c r="D92" s="9">
        <v>1226723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v>1279939.8500000001</v>
      </c>
      <c r="D94" s="9">
        <f>SUM(D95:D103)</f>
        <v>2327514.0999999996</v>
      </c>
      <c r="E94" s="11"/>
    </row>
    <row r="95" spans="1:5" x14ac:dyDescent="0.2">
      <c r="A95" s="7">
        <v>5121</v>
      </c>
      <c r="B95" s="21" t="s">
        <v>91</v>
      </c>
      <c r="C95" s="9">
        <v>116095.28</v>
      </c>
      <c r="D95" s="9">
        <v>156187.57999999999</v>
      </c>
      <c r="E95" s="11"/>
    </row>
    <row r="96" spans="1:5" x14ac:dyDescent="0.2">
      <c r="A96" s="7">
        <v>5122</v>
      </c>
      <c r="B96" s="21" t="s">
        <v>92</v>
      </c>
      <c r="C96" s="9">
        <v>10554.55</v>
      </c>
      <c r="D96" s="9">
        <v>26322.32</v>
      </c>
      <c r="E96" s="11"/>
    </row>
    <row r="97" spans="1:5" x14ac:dyDescent="0.2">
      <c r="A97" s="7">
        <v>5123</v>
      </c>
      <c r="B97" s="21" t="s">
        <v>93</v>
      </c>
      <c r="C97" s="9">
        <v>5800</v>
      </c>
      <c r="D97" s="9">
        <v>3500</v>
      </c>
      <c r="E97" s="11"/>
    </row>
    <row r="98" spans="1:5" x14ac:dyDescent="0.2">
      <c r="A98" s="7">
        <v>5124</v>
      </c>
      <c r="B98" s="21" t="s">
        <v>94</v>
      </c>
      <c r="C98" s="9">
        <v>488466.04</v>
      </c>
      <c r="D98" s="9">
        <v>832658.69</v>
      </c>
      <c r="E98" s="11"/>
    </row>
    <row r="99" spans="1:5" x14ac:dyDescent="0.2">
      <c r="A99" s="7">
        <v>5125</v>
      </c>
      <c r="B99" s="21" t="s">
        <v>95</v>
      </c>
      <c r="C99" s="9">
        <v>63750</v>
      </c>
      <c r="D99" s="9">
        <v>128520</v>
      </c>
      <c r="E99" s="11"/>
    </row>
    <row r="100" spans="1:5" x14ac:dyDescent="0.2">
      <c r="A100" s="7">
        <v>5126</v>
      </c>
      <c r="B100" s="21" t="s">
        <v>96</v>
      </c>
      <c r="C100" s="9">
        <v>250656.5</v>
      </c>
      <c r="D100" s="9">
        <v>544310.91</v>
      </c>
      <c r="E100" s="11"/>
    </row>
    <row r="101" spans="1:5" x14ac:dyDescent="0.2">
      <c r="A101" s="7">
        <v>5127</v>
      </c>
      <c r="B101" s="21" t="s">
        <v>97</v>
      </c>
      <c r="C101" s="9">
        <v>40969.870000000003</v>
      </c>
      <c r="D101" s="9">
        <v>57137.4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303647.61</v>
      </c>
      <c r="D103" s="9">
        <v>578877.19999999995</v>
      </c>
      <c r="E103" s="11"/>
    </row>
    <row r="104" spans="1:5" x14ac:dyDescent="0.2">
      <c r="A104" s="7">
        <v>5130</v>
      </c>
      <c r="B104" s="20" t="s">
        <v>100</v>
      </c>
      <c r="C104" s="9">
        <v>4632586.0999999996</v>
      </c>
      <c r="D104" s="9">
        <f>SUM(D105:D113)</f>
        <v>8370728.1299999999</v>
      </c>
      <c r="E104" s="11"/>
    </row>
    <row r="105" spans="1:5" x14ac:dyDescent="0.2">
      <c r="A105" s="7">
        <v>5131</v>
      </c>
      <c r="B105" s="21" t="s">
        <v>101</v>
      </c>
      <c r="C105" s="9">
        <v>3354534.1</v>
      </c>
      <c r="D105" s="9">
        <v>6191262.9800000004</v>
      </c>
      <c r="E105" s="11"/>
    </row>
    <row r="106" spans="1:5" x14ac:dyDescent="0.2">
      <c r="A106" s="7">
        <v>5132</v>
      </c>
      <c r="B106" s="21" t="s">
        <v>102</v>
      </c>
      <c r="C106" s="9">
        <v>33541.379999999997</v>
      </c>
      <c r="D106" s="9">
        <v>32837.99</v>
      </c>
      <c r="E106" s="11"/>
    </row>
    <row r="107" spans="1:5" x14ac:dyDescent="0.2">
      <c r="A107" s="7">
        <v>5133</v>
      </c>
      <c r="B107" s="21" t="s">
        <v>103</v>
      </c>
      <c r="C107" s="9">
        <v>72706.899999999994</v>
      </c>
      <c r="D107" s="9">
        <v>37397.5</v>
      </c>
      <c r="E107" s="11"/>
    </row>
    <row r="108" spans="1:5" x14ac:dyDescent="0.2">
      <c r="A108" s="7">
        <v>5134</v>
      </c>
      <c r="B108" s="21" t="s">
        <v>104</v>
      </c>
      <c r="C108" s="9">
        <v>89174.6</v>
      </c>
      <c r="D108" s="9">
        <v>101397.81</v>
      </c>
      <c r="E108" s="11"/>
    </row>
    <row r="109" spans="1:5" x14ac:dyDescent="0.2">
      <c r="A109" s="7">
        <v>5135</v>
      </c>
      <c r="B109" s="21" t="s">
        <v>105</v>
      </c>
      <c r="C109" s="9">
        <v>410143.49</v>
      </c>
      <c r="D109" s="9">
        <v>458532.58</v>
      </c>
      <c r="E109" s="11"/>
    </row>
    <row r="110" spans="1:5" x14ac:dyDescent="0.2">
      <c r="A110" s="7">
        <v>5136</v>
      </c>
      <c r="B110" s="21" t="s">
        <v>106</v>
      </c>
      <c r="C110" s="9">
        <v>36236.25</v>
      </c>
      <c r="D110" s="9">
        <v>54347.26</v>
      </c>
      <c r="E110" s="11"/>
    </row>
    <row r="111" spans="1:5" x14ac:dyDescent="0.2">
      <c r="A111" s="7">
        <v>5137</v>
      </c>
      <c r="B111" s="21" t="s">
        <v>107</v>
      </c>
      <c r="C111" s="9">
        <v>193.17</v>
      </c>
      <c r="D111" s="9">
        <v>1891.01</v>
      </c>
      <c r="E111" s="11"/>
    </row>
    <row r="112" spans="1:5" x14ac:dyDescent="0.2">
      <c r="A112" s="7">
        <v>5138</v>
      </c>
      <c r="B112" s="21" t="s">
        <v>108</v>
      </c>
      <c r="C112" s="9">
        <v>661.21</v>
      </c>
      <c r="D112" s="9">
        <v>0</v>
      </c>
      <c r="E112" s="11"/>
    </row>
    <row r="113" spans="1:5" x14ac:dyDescent="0.2">
      <c r="A113" s="7">
        <v>5139</v>
      </c>
      <c r="B113" s="21" t="s">
        <v>109</v>
      </c>
      <c r="C113" s="9">
        <v>635395</v>
      </c>
      <c r="D113" s="9">
        <v>1493061</v>
      </c>
      <c r="E113" s="11"/>
    </row>
    <row r="114" spans="1:5" x14ac:dyDescent="0.2">
      <c r="A114" s="2">
        <v>5200</v>
      </c>
      <c r="B114" s="3" t="s">
        <v>110</v>
      </c>
      <c r="C114" s="4">
        <v>21182.84</v>
      </c>
      <c r="D114" s="4">
        <f>SUM(D115+D118+D121+D124+D129+D133+D136+D138+D144)</f>
        <v>41760.54</v>
      </c>
      <c r="E114" s="11"/>
    </row>
    <row r="115" spans="1:5" x14ac:dyDescent="0.2">
      <c r="A115" s="7">
        <v>5210</v>
      </c>
      <c r="B115" s="20" t="s">
        <v>57</v>
      </c>
      <c r="C115" s="9"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0" t="s">
        <v>58</v>
      </c>
      <c r="C118" s="9"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1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1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v>21182.84</v>
      </c>
      <c r="D129" s="9">
        <f>SUM(D130:D132)</f>
        <v>41760.54</v>
      </c>
      <c r="E129" s="11"/>
    </row>
    <row r="130" spans="1:5" x14ac:dyDescent="0.2">
      <c r="A130" s="7">
        <v>5251</v>
      </c>
      <c r="B130" s="21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1" t="s">
        <v>121</v>
      </c>
      <c r="C131" s="9">
        <v>21182.84</v>
      </c>
      <c r="D131" s="9">
        <v>41760.54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59815.08</v>
      </c>
      <c r="D172" s="4">
        <f>SUM(D173+D182+D185+D191+D193+D195)</f>
        <v>960126.20000000007</v>
      </c>
      <c r="E172" s="11"/>
    </row>
    <row r="173" spans="1:5" x14ac:dyDescent="0.2">
      <c r="A173" s="7">
        <v>5510</v>
      </c>
      <c r="B173" s="20" t="s">
        <v>153</v>
      </c>
      <c r="C173" s="9">
        <v>52317.32</v>
      </c>
      <c r="D173" s="9">
        <f>SUM(D174:D181)</f>
        <v>908247.02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0</v>
      </c>
      <c r="D176" s="9">
        <v>1588.31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0</v>
      </c>
      <c r="D178" s="9">
        <v>870231.61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0</v>
      </c>
      <c r="D180" s="9">
        <v>36427.1</v>
      </c>
      <c r="E180" s="11"/>
    </row>
    <row r="181" spans="1:5" x14ac:dyDescent="0.2">
      <c r="A181" s="7">
        <v>5518</v>
      </c>
      <c r="B181" s="21" t="s">
        <v>197</v>
      </c>
      <c r="C181" s="9">
        <v>52317.32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v>7497.76</v>
      </c>
      <c r="D185" s="9">
        <f>SUM(D186:D190)</f>
        <v>51879.18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7497.76</v>
      </c>
      <c r="D190" s="9">
        <v>51879.18</v>
      </c>
      <c r="E190" s="11"/>
    </row>
    <row r="191" spans="1:5" x14ac:dyDescent="0.2">
      <c r="A191" s="7">
        <v>5540</v>
      </c>
      <c r="B191" s="20" t="s">
        <v>166</v>
      </c>
      <c r="C191" s="9"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v>0</v>
      </c>
      <c r="D204" s="4">
        <f>D205</f>
        <v>0</v>
      </c>
      <c r="E204" s="11"/>
    </row>
    <row r="205" spans="1:5" x14ac:dyDescent="0.2">
      <c r="A205" s="7">
        <v>5610</v>
      </c>
      <c r="B205" s="22" t="s">
        <v>179</v>
      </c>
      <c r="C205" s="9">
        <v>0</v>
      </c>
      <c r="D205" s="9">
        <f>SUM(D206)</f>
        <v>0</v>
      </c>
      <c r="E205" s="11"/>
    </row>
    <row r="206" spans="1:5" x14ac:dyDescent="0.2">
      <c r="A206" s="7">
        <v>5611</v>
      </c>
      <c r="B206" s="23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v>5133667.21</v>
      </c>
      <c r="D207" s="14">
        <f>D3-D85</f>
        <v>1552244.5199999996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33.75" x14ac:dyDescent="0.2">
      <c r="A214" s="30"/>
      <c r="B214" s="32" t="s">
        <v>203</v>
      </c>
      <c r="C214" s="31"/>
      <c r="D214" s="33" t="s">
        <v>204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2014-12-05T05:22:37Z</cp:lastPrinted>
  <dcterms:created xsi:type="dcterms:W3CDTF">2012-12-11T20:29:16Z</dcterms:created>
  <dcterms:modified xsi:type="dcterms:W3CDTF">2017-07-24T22:01:42Z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